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mytoolbox-my.sharepoint.com/personal/chuck_sharemytoolbox_com/Documents/Personal/Soap/"/>
    </mc:Choice>
  </mc:AlternateContent>
  <xr:revisionPtr revIDLastSave="7" documentId="E5C434222C2263300FC7CE50D93AC62DDECC3801" xr6:coauthVersionLast="20" xr6:coauthVersionMax="20" xr10:uidLastSave="{BEC86D6C-63D2-1A40-B16C-119377607EF9}"/>
  <bookViews>
    <workbookView xWindow="0" yWindow="0" windowWidth="19080" windowHeight="10035" xr2:uid="{00000000-000D-0000-FFFF-FFFF00000000}"/>
  </bookViews>
  <sheets>
    <sheet name="Sheet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1" l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O2" i="1"/>
  <c r="AN2" i="1"/>
  <c r="AM2" i="1"/>
  <c r="AL2" i="1"/>
  <c r="AK2" i="1"/>
  <c r="AJ2" i="1"/>
  <c r="AI2" i="1"/>
  <c r="AH2" i="1"/>
  <c r="AG2" i="1"/>
  <c r="AF2" i="1"/>
  <c r="AP12" i="1"/>
  <c r="AE2" i="1"/>
  <c r="AD2" i="1"/>
  <c r="AC2" i="1"/>
  <c r="AB2" i="1"/>
  <c r="AA8" i="1"/>
  <c r="AA3" i="1"/>
  <c r="AA4" i="1"/>
  <c r="AA5" i="1"/>
  <c r="AA6" i="1"/>
  <c r="AA7" i="1"/>
  <c r="AA9" i="1"/>
  <c r="AA2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AP7" i="1"/>
  <c r="AR7" i="1"/>
  <c r="AP5" i="1"/>
  <c r="AR5" i="1"/>
  <c r="AP3" i="1"/>
  <c r="AR3" i="1"/>
  <c r="AP4" i="1"/>
  <c r="AR4" i="1"/>
  <c r="AP8" i="1"/>
  <c r="AR8" i="1"/>
  <c r="AP6" i="1"/>
  <c r="AR6" i="1"/>
  <c r="AP2" i="1"/>
  <c r="AP9" i="1"/>
  <c r="AR9" i="1"/>
  <c r="AQ10" i="1"/>
  <c r="AP10" i="1"/>
  <c r="AR2" i="1"/>
</calcChain>
</file>

<file path=xl/sharedStrings.xml><?xml version="1.0" encoding="utf-8"?>
<sst xmlns="http://schemas.openxmlformats.org/spreadsheetml/2006/main" count="110" uniqueCount="62">
  <si>
    <t>Lauric</t>
  </si>
  <si>
    <t>Myristic </t>
  </si>
  <si>
    <t>Palmitic </t>
  </si>
  <si>
    <t>Stearic </t>
  </si>
  <si>
    <t>Oleic </t>
  </si>
  <si>
    <t>Linoleic </t>
  </si>
  <si>
    <t>Linolenic</t>
  </si>
  <si>
    <t>Ricinoleic </t>
  </si>
  <si>
    <t>Castor</t>
  </si>
  <si>
    <t>Conditioning</t>
  </si>
  <si>
    <t>Moisturizing</t>
  </si>
  <si>
    <t>Stability</t>
  </si>
  <si>
    <t>X</t>
  </si>
  <si>
    <t>Olive</t>
  </si>
  <si>
    <t>Rice Bran</t>
  </si>
  <si>
    <t>Canola</t>
  </si>
  <si>
    <t>Sunflower</t>
  </si>
  <si>
    <t>Silkiness</t>
  </si>
  <si>
    <t>Safflower</t>
  </si>
  <si>
    <t>Hardness</t>
  </si>
  <si>
    <t>Soybean Oil</t>
  </si>
  <si>
    <t>Creamy</t>
  </si>
  <si>
    <t>Palm</t>
  </si>
  <si>
    <t>Cleansing</t>
  </si>
  <si>
    <t>Fluffy</t>
  </si>
  <si>
    <t>Coconut</t>
  </si>
  <si>
    <t>Palm Kernal</t>
  </si>
  <si>
    <t>Typical %</t>
  </si>
  <si>
    <t>If you are looking to increase the size of the bubbles or the amount of lather, try:</t>
  </si>
  <si>
    <t>Increasing the percentage of oils that contribute to bubbly lather, like coconut oil, palm kernel oil, and babassu oil</t>
  </si>
  <si>
    <t>Decreasing the superfat of the total oils, as too many free oils can cut down on lather</t>
  </si>
  <si>
    <t>Using a lather increasing additive like sodium citrate, sodium lactate, sugar, or rosin</t>
  </si>
  <si>
    <t>Replacing the water with a lather booster that contains sugars, like beer or wine.</t>
  </si>
  <si>
    <t>If you are looking to stabilize or sustain lather, try:</t>
  </si>
  <si>
    <t>Using castor oil at 5% to 10% of your recipe. (Be forewarned, using more than 15% castor oil tends to make the bar sticky, tacky, and rubbery.)</t>
  </si>
  <si>
    <t>Adding or increasing oils that support lather, like almond oil, lard, tallow, cocoa butter, palm oil, shea butter, or sunflower oil.</t>
  </si>
  <si>
    <t>Decreasing oils that do not contribute a lot to lather (or hinder it), like olive oil.</t>
  </si>
  <si>
    <t>If you are looking to increase conditioning in a soap recipe, try:</t>
  </si>
  <si>
    <t>Replacing the water with alternative liquids, like goats milk (or other milks), yogurt, or aloe vera juice.</t>
  </si>
  <si>
    <t>Increasing the superfat of the total oils, to condition the skin.</t>
  </si>
  <si>
    <t>Adding or increasing nourishing oils, like apricot kernel oil, avocado oil, olive oil, rice bran oil, or sunflower oil.</t>
  </si>
  <si>
    <t>Adding “luxury oils” at 5% to 10%, like argan oil, evening primrose oil, flaxseed oil, hempseed oil, jojoba oil, meadowfoam oil, pumpkin seed oil, or wheatgerm oil.</t>
  </si>
  <si>
    <t>If you are looking to increase bar hardness, try:</t>
  </si>
  <si>
    <t>Increasing your hard to soft oil ratio, by using a higher percentage of hard oils (oils that are solid at room temperature).</t>
  </si>
  <si>
    <t>Adding stearic acid at 0.5% to 1% of the total formula.</t>
  </si>
  <si>
    <t>Adding beeswax at 1% to 5% of the total formula.</t>
  </si>
  <si>
    <t>Adding sodium lactate at 1% to 3% of the total formula.</t>
  </si>
  <si>
    <t>Lard</t>
  </si>
  <si>
    <t>Shea Butter</t>
  </si>
  <si>
    <t>Grapeseed</t>
  </si>
  <si>
    <t>Sweet Almond</t>
  </si>
  <si>
    <t>Hemp Oil</t>
  </si>
  <si>
    <t>Shelf Life</t>
  </si>
  <si>
    <t>L</t>
  </si>
  <si>
    <t>M</t>
  </si>
  <si>
    <t>S</t>
  </si>
  <si>
    <t>Recipe %</t>
  </si>
  <si>
    <t>Total</t>
  </si>
  <si>
    <t>Variance</t>
  </si>
  <si>
    <t>Range</t>
  </si>
  <si>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number indicates oil that is high in that acid.</t>
    </r>
  </si>
  <si>
    <t>Yellow is for input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</si>
</sst>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 horizontal="center" textRotation="90"/>
    </xf>
    <xf numFmtId="0" fontId="3" fillId="0" borderId="0" xfId="0" applyFont="1"/>
    <xf numFmtId="0" fontId="0" fillId="0" borderId="0" xfId="0" applyFill="1" applyBorder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0" borderId="0" xfId="0" applyFill="1" applyAlignment="1">
      <alignment horizontal="right"/>
    </xf>
    <xf numFmtId="0" fontId="0" fillId="2" borderId="0" xfId="0" applyFill="1"/>
    <xf numFmtId="165" fontId="0" fillId="0" borderId="0" xfId="1" applyNumberFormat="1" applyFont="1"/>
    <xf numFmtId="165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36"/>
  <sheetViews>
    <sheetView tabSelected="1" topLeftCell="AA1" workbookViewId="0" xr3:uid="{AEA406A1-0E4B-5B11-9CD5-51D6E497D94C}">
      <selection activeCell="AR13" sqref="AR13"/>
    </sheetView>
  </sheetViews>
  <sheetFormatPr defaultRowHeight="15" x14ac:dyDescent="0.2"/>
  <cols>
    <col min="1" max="1" width="10.22265625" customWidth="1"/>
    <col min="2" max="2" width="3.765625" customWidth="1"/>
    <col min="3" max="11" width="3.765625" style="2" bestFit="1" customWidth="1"/>
    <col min="12" max="13" width="3.765625" style="2" customWidth="1"/>
    <col min="14" max="14" width="3.765625" style="3" customWidth="1"/>
    <col min="15" max="20" width="3.765625" style="2" bestFit="1" customWidth="1"/>
    <col min="21" max="21" width="3.765625" bestFit="1" customWidth="1"/>
    <col min="22" max="22" width="3.765625" style="2" bestFit="1" customWidth="1"/>
    <col min="23" max="23" width="3.765625" style="3" bestFit="1" customWidth="1"/>
    <col min="24" max="41" width="3.765625" bestFit="1" customWidth="1"/>
    <col min="42" max="42" width="4.4375" bestFit="1" customWidth="1"/>
    <col min="43" max="43" width="3.765625" bestFit="1" customWidth="1"/>
    <col min="44" max="44" width="4.16796875" bestFit="1" customWidth="1"/>
    <col min="45" max="45" width="9.01171875" customWidth="1"/>
  </cols>
  <sheetData>
    <row r="1" spans="1:46" ht="70.5" x14ac:dyDescent="0.2">
      <c r="B1" s="4" t="s">
        <v>52</v>
      </c>
      <c r="C1" s="5" t="s">
        <v>19</v>
      </c>
      <c r="D1" s="5" t="s">
        <v>23</v>
      </c>
      <c r="E1" s="5" t="s">
        <v>24</v>
      </c>
      <c r="F1" s="5" t="s">
        <v>9</v>
      </c>
      <c r="G1" s="5" t="s">
        <v>10</v>
      </c>
      <c r="H1" s="5" t="s">
        <v>11</v>
      </c>
      <c r="I1" s="5" t="s">
        <v>21</v>
      </c>
      <c r="J1" s="5" t="s">
        <v>17</v>
      </c>
      <c r="K1" s="5" t="s">
        <v>25</v>
      </c>
      <c r="L1" s="5" t="s">
        <v>22</v>
      </c>
      <c r="M1" s="5" t="s">
        <v>13</v>
      </c>
      <c r="N1" s="5" t="s">
        <v>47</v>
      </c>
      <c r="O1" s="5" t="s">
        <v>8</v>
      </c>
      <c r="P1" s="5" t="s">
        <v>26</v>
      </c>
      <c r="Q1" s="5" t="s">
        <v>14</v>
      </c>
      <c r="R1" s="5" t="s">
        <v>15</v>
      </c>
      <c r="S1" s="5" t="s">
        <v>16</v>
      </c>
      <c r="T1" s="5" t="s">
        <v>18</v>
      </c>
      <c r="U1" s="5" t="s">
        <v>51</v>
      </c>
      <c r="V1" s="5" t="s">
        <v>48</v>
      </c>
      <c r="W1" s="5" t="s">
        <v>20</v>
      </c>
      <c r="X1" s="5" t="s">
        <v>49</v>
      </c>
      <c r="Y1" s="5" t="s">
        <v>50</v>
      </c>
      <c r="Z1" s="7"/>
      <c r="AA1" s="5" t="s">
        <v>25</v>
      </c>
      <c r="AB1" s="5" t="s">
        <v>22</v>
      </c>
      <c r="AC1" s="5" t="s">
        <v>13</v>
      </c>
      <c r="AD1" s="5" t="s">
        <v>47</v>
      </c>
      <c r="AE1" s="5" t="s">
        <v>8</v>
      </c>
      <c r="AF1" s="5" t="s">
        <v>26</v>
      </c>
      <c r="AG1" s="5" t="s">
        <v>14</v>
      </c>
      <c r="AH1" s="5" t="s">
        <v>15</v>
      </c>
      <c r="AI1" s="5" t="s">
        <v>16</v>
      </c>
      <c r="AJ1" s="5" t="s">
        <v>18</v>
      </c>
      <c r="AK1" s="5" t="s">
        <v>51</v>
      </c>
      <c r="AL1" s="5" t="s">
        <v>48</v>
      </c>
      <c r="AM1" s="5" t="s">
        <v>20</v>
      </c>
      <c r="AN1" s="5" t="s">
        <v>49</v>
      </c>
      <c r="AO1" s="5" t="s">
        <v>50</v>
      </c>
      <c r="AP1" s="5" t="s">
        <v>57</v>
      </c>
      <c r="AQ1" s="4" t="s">
        <v>27</v>
      </c>
      <c r="AR1" s="5" t="s">
        <v>58</v>
      </c>
      <c r="AS1" s="5" t="s">
        <v>59</v>
      </c>
    </row>
    <row r="2" spans="1:46" x14ac:dyDescent="0.2">
      <c r="A2" t="s">
        <v>0</v>
      </c>
      <c r="B2" s="1" t="s">
        <v>53</v>
      </c>
      <c r="C2" s="2" t="s">
        <v>12</v>
      </c>
      <c r="D2" s="2" t="s">
        <v>12</v>
      </c>
      <c r="E2" s="2" t="s">
        <v>12</v>
      </c>
      <c r="K2" s="8">
        <v>49</v>
      </c>
      <c r="L2" s="2">
        <v>0</v>
      </c>
      <c r="M2" s="2">
        <v>0</v>
      </c>
      <c r="N2" s="2">
        <v>0</v>
      </c>
      <c r="O2" s="2">
        <v>0</v>
      </c>
      <c r="P2" s="8">
        <v>49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AA2" s="21">
        <f>($AA$12*K2/100)</f>
        <v>12.494999999999999</v>
      </c>
      <c r="AB2" s="21">
        <f>($AB$12*L2/100)</f>
        <v>0</v>
      </c>
      <c r="AC2" s="21">
        <f>($AC$12*M2/100)</f>
        <v>0</v>
      </c>
      <c r="AD2" s="21">
        <f>($AD$12*N2/100)</f>
        <v>0</v>
      </c>
      <c r="AE2" s="21">
        <f>($AE$12*O2/100)</f>
        <v>0</v>
      </c>
      <c r="AF2" s="21">
        <f>($AF$12*P2/100)</f>
        <v>0</v>
      </c>
      <c r="AG2" s="21">
        <f>($AG$12*Q2/100)</f>
        <v>0</v>
      </c>
      <c r="AH2" s="21">
        <f>($AH$12*R2/100)</f>
        <v>0</v>
      </c>
      <c r="AI2" s="21">
        <f>($AI$12*S2/100)</f>
        <v>0</v>
      </c>
      <c r="AJ2" s="21">
        <f>($AJ$12*T2/100)</f>
        <v>0</v>
      </c>
      <c r="AK2" s="21">
        <f>($AK$12*U2/100)</f>
        <v>0</v>
      </c>
      <c r="AL2" s="21">
        <f>($AL$12*V2/100)</f>
        <v>0</v>
      </c>
      <c r="AM2" s="21">
        <f>($AM$12*W2/100)</f>
        <v>0</v>
      </c>
      <c r="AN2" s="21">
        <f>($AN$12*X2/100)</f>
        <v>0</v>
      </c>
      <c r="AO2" s="21">
        <f>($AO$12*Y2/100)</f>
        <v>0</v>
      </c>
      <c r="AP2" s="14">
        <f t="shared" ref="AP2:AP9" si="0">SUM(AA2:AO2)</f>
        <v>12.494999999999999</v>
      </c>
      <c r="AQ2">
        <v>15</v>
      </c>
      <c r="AR2" s="15">
        <f>AP2-AQ2</f>
        <v>-2.5050000000000008</v>
      </c>
      <c r="AT2" t="s">
        <v>0</v>
      </c>
    </row>
    <row r="3" spans="1:46" x14ac:dyDescent="0.2">
      <c r="A3" t="s">
        <v>1</v>
      </c>
      <c r="B3" s="1" t="s">
        <v>53</v>
      </c>
      <c r="C3" s="2" t="s">
        <v>12</v>
      </c>
      <c r="D3" s="2" t="s">
        <v>12</v>
      </c>
      <c r="E3" s="2" t="s">
        <v>12</v>
      </c>
      <c r="K3" s="8">
        <v>19</v>
      </c>
      <c r="L3" s="2">
        <v>1</v>
      </c>
      <c r="M3" s="2">
        <v>0</v>
      </c>
      <c r="N3" s="2">
        <v>1</v>
      </c>
      <c r="O3" s="2">
        <v>0</v>
      </c>
      <c r="P3" s="8">
        <v>16</v>
      </c>
      <c r="Q3" s="2">
        <v>1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AA3" s="21">
        <f>($AA$12*K3/100)</f>
        <v>4.8449999999999998</v>
      </c>
      <c r="AB3" s="21">
        <f>($AB$12*L3/100)</f>
        <v>0.17</v>
      </c>
      <c r="AC3" s="21">
        <f>($AC$12*M3/100)</f>
        <v>0</v>
      </c>
      <c r="AD3" s="21">
        <f>($AD$12*N3/100)</f>
        <v>0.51060000000000005</v>
      </c>
      <c r="AE3" s="21">
        <f>($AE$12*O3/100)</f>
        <v>0</v>
      </c>
      <c r="AF3" s="21">
        <f>($AF$12*P3/100)</f>
        <v>0</v>
      </c>
      <c r="AG3" s="21">
        <f>($AG$12*Q3/100)</f>
        <v>0</v>
      </c>
      <c r="AH3" s="21">
        <f>($AH$12*R3/100)</f>
        <v>0</v>
      </c>
      <c r="AI3" s="21">
        <f>($AI$12*S3/100)</f>
        <v>0</v>
      </c>
      <c r="AJ3" s="21">
        <f>($AJ$12*T3/100)</f>
        <v>0</v>
      </c>
      <c r="AK3" s="21">
        <f>($AK$12*U3/100)</f>
        <v>0</v>
      </c>
      <c r="AL3" s="21">
        <f>($AL$12*V3/100)</f>
        <v>0</v>
      </c>
      <c r="AM3" s="21">
        <f>($AM$12*W3/100)</f>
        <v>0</v>
      </c>
      <c r="AN3" s="21">
        <f>($AN$12*X3/100)</f>
        <v>0</v>
      </c>
      <c r="AO3" s="21">
        <f>($AO$12*Y3/100)</f>
        <v>0</v>
      </c>
      <c r="AP3" s="14">
        <f t="shared" si="0"/>
        <v>5.5255999999999998</v>
      </c>
      <c r="AQ3">
        <v>7</v>
      </c>
      <c r="AR3" s="15">
        <f t="shared" ref="AR3:AR9" si="1">AP3-AQ3</f>
        <v>-1.4744000000000002</v>
      </c>
      <c r="AT3" t="s">
        <v>1</v>
      </c>
    </row>
    <row r="4" spans="1:46" x14ac:dyDescent="0.2">
      <c r="A4" t="s">
        <v>2</v>
      </c>
      <c r="B4" s="1" t="s">
        <v>53</v>
      </c>
      <c r="C4" s="2" t="s">
        <v>12</v>
      </c>
      <c r="H4" s="2" t="s">
        <v>12</v>
      </c>
      <c r="I4" s="2" t="s">
        <v>12</v>
      </c>
      <c r="K4" s="2">
        <v>9</v>
      </c>
      <c r="L4" s="8">
        <v>44</v>
      </c>
      <c r="M4" s="2">
        <v>14</v>
      </c>
      <c r="N4" s="8">
        <v>28</v>
      </c>
      <c r="O4" s="2">
        <v>0</v>
      </c>
      <c r="P4" s="2">
        <v>8</v>
      </c>
      <c r="Q4" s="2">
        <v>22</v>
      </c>
      <c r="R4" s="2">
        <v>4</v>
      </c>
      <c r="S4" s="2">
        <v>7</v>
      </c>
      <c r="T4" s="2">
        <v>7</v>
      </c>
      <c r="U4" s="2">
        <v>6</v>
      </c>
      <c r="V4" s="2">
        <v>5</v>
      </c>
      <c r="W4" s="2">
        <v>11</v>
      </c>
      <c r="X4" s="2">
        <v>8</v>
      </c>
      <c r="Y4" s="2">
        <v>7</v>
      </c>
      <c r="AA4" s="21">
        <f>($AA$12*K4/100)</f>
        <v>2.2949999999999999</v>
      </c>
      <c r="AB4" s="21">
        <f>($AB$12*L4/100)</f>
        <v>7.48</v>
      </c>
      <c r="AC4" s="21">
        <f>($AC$12*M4/100)</f>
        <v>0</v>
      </c>
      <c r="AD4" s="21">
        <f>($AD$12*N4/100)</f>
        <v>14.296800000000001</v>
      </c>
      <c r="AE4" s="21">
        <f>($AE$12*O4/100)</f>
        <v>0</v>
      </c>
      <c r="AF4" s="21">
        <f>($AF$12*P4/100)</f>
        <v>0</v>
      </c>
      <c r="AG4" s="21">
        <f>($AG$12*Q4/100)</f>
        <v>0</v>
      </c>
      <c r="AH4" s="21">
        <f>($AH$12*R4/100)</f>
        <v>0</v>
      </c>
      <c r="AI4" s="21">
        <f>($AI$12*S4/100)</f>
        <v>0</v>
      </c>
      <c r="AJ4" s="21">
        <f>($AJ$12*T4/100)</f>
        <v>0</v>
      </c>
      <c r="AK4" s="21">
        <f>($AK$12*U4/100)</f>
        <v>0</v>
      </c>
      <c r="AL4" s="21">
        <f>($AL$12*V4/100)</f>
        <v>0</v>
      </c>
      <c r="AM4" s="21">
        <f>($AM$12*W4/100)</f>
        <v>0</v>
      </c>
      <c r="AN4" s="21">
        <f>($AN$12*X4/100)</f>
        <v>0</v>
      </c>
      <c r="AO4" s="21">
        <f>($AO$12*Y4/100)</f>
        <v>0</v>
      </c>
      <c r="AP4" s="14">
        <f t="shared" si="0"/>
        <v>24.071800000000003</v>
      </c>
      <c r="AQ4">
        <v>15</v>
      </c>
      <c r="AR4" s="15">
        <f t="shared" si="1"/>
        <v>9.0718000000000032</v>
      </c>
      <c r="AT4" t="s">
        <v>2</v>
      </c>
    </row>
    <row r="5" spans="1:46" x14ac:dyDescent="0.2">
      <c r="A5" t="s">
        <v>3</v>
      </c>
      <c r="B5" s="1" t="s">
        <v>53</v>
      </c>
      <c r="C5" s="2" t="s">
        <v>12</v>
      </c>
      <c r="H5" s="2" t="s">
        <v>12</v>
      </c>
      <c r="K5" s="2">
        <v>3</v>
      </c>
      <c r="L5" s="2">
        <v>5</v>
      </c>
      <c r="M5" s="2">
        <v>3</v>
      </c>
      <c r="N5" s="8">
        <v>13</v>
      </c>
      <c r="O5" s="2">
        <v>0</v>
      </c>
      <c r="P5" s="2">
        <v>2</v>
      </c>
      <c r="Q5" s="2">
        <v>3</v>
      </c>
      <c r="R5" s="2">
        <v>2</v>
      </c>
      <c r="S5" s="2">
        <v>4</v>
      </c>
      <c r="T5" s="2">
        <v>0</v>
      </c>
      <c r="U5" s="2">
        <v>2</v>
      </c>
      <c r="V5" s="8">
        <v>40</v>
      </c>
      <c r="W5" s="2">
        <v>5</v>
      </c>
      <c r="X5" s="2">
        <v>4</v>
      </c>
      <c r="Y5" s="2">
        <v>0</v>
      </c>
      <c r="AA5" s="21">
        <f>($AA$12*K5/100)</f>
        <v>0.76500000000000001</v>
      </c>
      <c r="AB5" s="21">
        <f>($AB$12*L5/100)</f>
        <v>0.85</v>
      </c>
      <c r="AC5" s="21">
        <f>($AC$12*M5/100)</f>
        <v>0</v>
      </c>
      <c r="AD5" s="21">
        <f>($AD$12*N5/100)</f>
        <v>6.6377999999999995</v>
      </c>
      <c r="AE5" s="21">
        <f>($AE$12*O5/100)</f>
        <v>0</v>
      </c>
      <c r="AF5" s="21">
        <f>($AF$12*P5/100)</f>
        <v>0</v>
      </c>
      <c r="AG5" s="21">
        <f>($AG$12*Q5/100)</f>
        <v>0</v>
      </c>
      <c r="AH5" s="21">
        <f>($AH$12*R5/100)</f>
        <v>0</v>
      </c>
      <c r="AI5" s="21">
        <f>($AI$12*S5/100)</f>
        <v>0</v>
      </c>
      <c r="AJ5" s="21">
        <f>($AJ$12*T5/100)</f>
        <v>0</v>
      </c>
      <c r="AK5" s="21">
        <f>($AK$12*U5/100)</f>
        <v>0</v>
      </c>
      <c r="AL5" s="21">
        <f>($AL$12*V5/100)</f>
        <v>0</v>
      </c>
      <c r="AM5" s="21">
        <f>($AM$12*W5/100)</f>
        <v>0</v>
      </c>
      <c r="AN5" s="21">
        <f>($AN$12*X5/100)</f>
        <v>0</v>
      </c>
      <c r="AO5" s="21">
        <f>($AO$12*Y5/100)</f>
        <v>0</v>
      </c>
      <c r="AP5" s="14">
        <f t="shared" si="0"/>
        <v>8.2527999999999988</v>
      </c>
      <c r="AQ5">
        <v>7</v>
      </c>
      <c r="AR5" s="15">
        <f t="shared" si="1"/>
        <v>1.2527999999999988</v>
      </c>
      <c r="AT5" t="s">
        <v>3</v>
      </c>
    </row>
    <row r="6" spans="1:46" x14ac:dyDescent="0.2">
      <c r="A6" t="s">
        <v>7</v>
      </c>
      <c r="B6" s="1" t="s">
        <v>53</v>
      </c>
      <c r="F6" s="2" t="s">
        <v>12</v>
      </c>
      <c r="G6" s="2" t="s">
        <v>12</v>
      </c>
      <c r="H6" s="2" t="s">
        <v>12</v>
      </c>
      <c r="K6" s="2">
        <v>0</v>
      </c>
      <c r="L6" s="2">
        <v>0</v>
      </c>
      <c r="M6" s="2">
        <v>0</v>
      </c>
      <c r="N6" s="2">
        <v>0</v>
      </c>
      <c r="O6" s="8">
        <v>90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AA6" s="21">
        <f>($AA$12*K6/100)</f>
        <v>0</v>
      </c>
      <c r="AB6" s="21">
        <f>($AB$12*L6/100)</f>
        <v>0</v>
      </c>
      <c r="AC6" s="21">
        <f>($AC$12*M6/100)</f>
        <v>0</v>
      </c>
      <c r="AD6" s="21">
        <f>($AD$12*N6/100)</f>
        <v>0</v>
      </c>
      <c r="AE6" s="21">
        <f>($AE$12*O6/100)</f>
        <v>5.7420000000000009</v>
      </c>
      <c r="AF6" s="21">
        <f>($AF$12*P6/100)</f>
        <v>0</v>
      </c>
      <c r="AG6" s="21">
        <f>($AG$12*Q6/100)</f>
        <v>0</v>
      </c>
      <c r="AH6" s="21">
        <f>($AH$12*R6/100)</f>
        <v>0</v>
      </c>
      <c r="AI6" s="21">
        <f>($AI$12*S6/100)</f>
        <v>0</v>
      </c>
      <c r="AJ6" s="21">
        <f>($AJ$12*T6/100)</f>
        <v>0</v>
      </c>
      <c r="AK6" s="21">
        <f>($AK$12*U6/100)</f>
        <v>0</v>
      </c>
      <c r="AL6" s="21">
        <f>($AL$12*V6/100)</f>
        <v>0</v>
      </c>
      <c r="AM6" s="21">
        <f>($AM$12*W6/100)</f>
        <v>0</v>
      </c>
      <c r="AN6" s="21">
        <f>($AN$12*X6/100)</f>
        <v>0</v>
      </c>
      <c r="AO6" s="21">
        <f>($AO$12*Y6/100)</f>
        <v>0</v>
      </c>
      <c r="AP6" s="14">
        <f t="shared" si="0"/>
        <v>5.7420000000000009</v>
      </c>
      <c r="AQ6">
        <v>5</v>
      </c>
      <c r="AR6" s="15">
        <f t="shared" si="1"/>
        <v>0.74200000000000088</v>
      </c>
      <c r="AT6" t="s">
        <v>7</v>
      </c>
    </row>
    <row r="7" spans="1:46" x14ac:dyDescent="0.2">
      <c r="A7" t="s">
        <v>4</v>
      </c>
      <c r="B7" s="1" t="s">
        <v>54</v>
      </c>
      <c r="F7" s="2" t="s">
        <v>12</v>
      </c>
      <c r="G7" s="2" t="s">
        <v>12</v>
      </c>
      <c r="K7" s="2">
        <v>8</v>
      </c>
      <c r="L7" s="2">
        <v>39</v>
      </c>
      <c r="M7" s="8">
        <v>69</v>
      </c>
      <c r="N7" s="8">
        <v>46</v>
      </c>
      <c r="O7" s="2">
        <v>4</v>
      </c>
      <c r="P7" s="2">
        <v>15</v>
      </c>
      <c r="Q7" s="2">
        <v>38</v>
      </c>
      <c r="R7" s="8">
        <v>61</v>
      </c>
      <c r="S7" s="2">
        <v>14</v>
      </c>
      <c r="T7" s="2">
        <v>15</v>
      </c>
      <c r="U7" s="2">
        <v>12</v>
      </c>
      <c r="V7" s="8">
        <v>48</v>
      </c>
      <c r="W7" s="2">
        <v>25</v>
      </c>
      <c r="X7" s="2">
        <v>20</v>
      </c>
      <c r="Y7" s="8">
        <v>71</v>
      </c>
      <c r="AA7" s="21">
        <f>($AA$12*K7/100)</f>
        <v>2.04</v>
      </c>
      <c r="AB7" s="21">
        <f>($AB$12*L7/100)</f>
        <v>6.63</v>
      </c>
      <c r="AC7" s="21">
        <f>($AC$12*M7/100)</f>
        <v>0</v>
      </c>
      <c r="AD7" s="21">
        <f>($AD$12*N7/100)</f>
        <v>23.4876</v>
      </c>
      <c r="AE7" s="21">
        <f>($AE$12*O7/100)</f>
        <v>0.25519999999999998</v>
      </c>
      <c r="AF7" s="21">
        <f>($AF$12*P7/100)</f>
        <v>0</v>
      </c>
      <c r="AG7" s="21">
        <f>($AG$12*Q7/100)</f>
        <v>0</v>
      </c>
      <c r="AH7" s="21">
        <f>($AH$12*R7/100)</f>
        <v>0</v>
      </c>
      <c r="AI7" s="21">
        <f>($AI$12*S7/100)</f>
        <v>0</v>
      </c>
      <c r="AJ7" s="21">
        <f>($AJ$12*T7/100)</f>
        <v>0</v>
      </c>
      <c r="AK7" s="21">
        <f>($AK$12*U7/100)</f>
        <v>0</v>
      </c>
      <c r="AL7" s="21">
        <f>($AL$12*V7/100)</f>
        <v>0</v>
      </c>
      <c r="AM7" s="21">
        <f>($AM$12*W7/100)</f>
        <v>0</v>
      </c>
      <c r="AN7" s="21">
        <f>($AN$12*X7/100)</f>
        <v>0</v>
      </c>
      <c r="AO7" s="21">
        <f>($AO$12*Y7/100)</f>
        <v>0</v>
      </c>
      <c r="AP7" s="14">
        <f t="shared" si="0"/>
        <v>32.412800000000004</v>
      </c>
      <c r="AQ7">
        <v>36</v>
      </c>
      <c r="AR7" s="15">
        <f t="shared" si="1"/>
        <v>-3.5871999999999957</v>
      </c>
      <c r="AT7" t="s">
        <v>4</v>
      </c>
    </row>
    <row r="8" spans="1:46" x14ac:dyDescent="0.2">
      <c r="A8" t="s">
        <v>5</v>
      </c>
      <c r="B8" s="1" t="s">
        <v>55</v>
      </c>
      <c r="F8" s="2" t="s">
        <v>12</v>
      </c>
      <c r="G8" s="2" t="s">
        <v>12</v>
      </c>
      <c r="J8" s="2" t="s">
        <v>12</v>
      </c>
      <c r="K8" s="2">
        <v>2</v>
      </c>
      <c r="L8" s="2">
        <v>10</v>
      </c>
      <c r="M8" s="2">
        <v>12</v>
      </c>
      <c r="N8" s="2">
        <v>6</v>
      </c>
      <c r="O8" s="2">
        <v>4</v>
      </c>
      <c r="P8" s="2">
        <v>3</v>
      </c>
      <c r="Q8" s="2">
        <v>34</v>
      </c>
      <c r="R8" s="2">
        <v>21</v>
      </c>
      <c r="S8" s="8">
        <v>70</v>
      </c>
      <c r="T8" s="8">
        <v>75</v>
      </c>
      <c r="U8" s="8">
        <v>57</v>
      </c>
      <c r="V8" s="2">
        <v>6</v>
      </c>
      <c r="W8" s="8">
        <v>50</v>
      </c>
      <c r="X8" s="8">
        <v>68</v>
      </c>
      <c r="Y8" s="2">
        <v>18</v>
      </c>
      <c r="AA8" s="21">
        <f>($AA$12*K8/100)</f>
        <v>0.51</v>
      </c>
      <c r="AB8" s="21">
        <f>($AB$12*L8/100)</f>
        <v>1.7</v>
      </c>
      <c r="AC8" s="21">
        <f>($AC$12*M8/100)</f>
        <v>0</v>
      </c>
      <c r="AD8" s="21">
        <f>($AD$12*N8/100)</f>
        <v>3.0636000000000001</v>
      </c>
      <c r="AE8" s="21">
        <f>($AE$12*O8/100)</f>
        <v>0.25519999999999998</v>
      </c>
      <c r="AF8" s="21">
        <f>($AF$12*P8/100)</f>
        <v>0</v>
      </c>
      <c r="AG8" s="21">
        <f>($AG$12*Q8/100)</f>
        <v>0</v>
      </c>
      <c r="AH8" s="21">
        <f>($AH$12*R8/100)</f>
        <v>0</v>
      </c>
      <c r="AI8" s="21">
        <f>($AI$12*S8/100)</f>
        <v>0</v>
      </c>
      <c r="AJ8" s="21">
        <f>($AJ$12*T8/100)</f>
        <v>0</v>
      </c>
      <c r="AK8" s="21">
        <f>($AK$12*U8/100)</f>
        <v>0</v>
      </c>
      <c r="AL8" s="21">
        <f>($AL$12*V8/100)</f>
        <v>0</v>
      </c>
      <c r="AM8" s="21">
        <f>($AM$12*W8/100)</f>
        <v>0</v>
      </c>
      <c r="AN8" s="21">
        <f>($AN$12*X8/100)</f>
        <v>0</v>
      </c>
      <c r="AO8" s="21">
        <f>($AO$12*Y8/100)</f>
        <v>0</v>
      </c>
      <c r="AP8" s="14">
        <f t="shared" si="0"/>
        <v>5.5288000000000004</v>
      </c>
      <c r="AQ8">
        <v>10</v>
      </c>
      <c r="AR8" s="15">
        <f t="shared" si="1"/>
        <v>-4.4711999999999996</v>
      </c>
      <c r="AT8" t="s">
        <v>5</v>
      </c>
    </row>
    <row r="9" spans="1:46" x14ac:dyDescent="0.2">
      <c r="A9" t="s">
        <v>6</v>
      </c>
      <c r="B9" s="10" t="s">
        <v>55</v>
      </c>
      <c r="C9" s="11"/>
      <c r="D9" s="11"/>
      <c r="E9" s="11"/>
      <c r="F9" s="11" t="s">
        <v>12</v>
      </c>
      <c r="G9" s="11" t="s">
        <v>12</v>
      </c>
      <c r="H9" s="11"/>
      <c r="I9" s="11"/>
      <c r="J9" s="11"/>
      <c r="K9" s="11">
        <v>0</v>
      </c>
      <c r="L9" s="11">
        <v>0</v>
      </c>
      <c r="M9" s="11">
        <v>1</v>
      </c>
      <c r="N9" s="11">
        <v>0</v>
      </c>
      <c r="O9" s="11">
        <v>0</v>
      </c>
      <c r="P9" s="11">
        <v>0</v>
      </c>
      <c r="Q9" s="11">
        <v>2</v>
      </c>
      <c r="R9" s="12">
        <v>9</v>
      </c>
      <c r="S9" s="11">
        <v>1</v>
      </c>
      <c r="T9" s="11">
        <v>0</v>
      </c>
      <c r="U9" s="12">
        <v>21</v>
      </c>
      <c r="V9" s="11">
        <v>0</v>
      </c>
      <c r="W9" s="12">
        <v>8</v>
      </c>
      <c r="X9" s="11">
        <v>0</v>
      </c>
      <c r="Y9" s="11">
        <v>0</v>
      </c>
      <c r="AA9" s="22">
        <f>($AA$12*K9/100)</f>
        <v>0</v>
      </c>
      <c r="AB9" s="22">
        <f>($AB$12*L9/100)</f>
        <v>0</v>
      </c>
      <c r="AC9" s="22">
        <f>($AC$12*M9/100)</f>
        <v>0</v>
      </c>
      <c r="AD9" s="22">
        <f>($AD$12*N9/100)</f>
        <v>0</v>
      </c>
      <c r="AE9" s="22">
        <f>($AE$12*O9/100)</f>
        <v>0</v>
      </c>
      <c r="AF9" s="22">
        <f>($AF$12*P9/100)</f>
        <v>0</v>
      </c>
      <c r="AG9" s="22">
        <f>($AG$12*Q9/100)</f>
        <v>0</v>
      </c>
      <c r="AH9" s="22">
        <f>($AH$12*R9/100)</f>
        <v>0</v>
      </c>
      <c r="AI9" s="22">
        <f>($AI$12*S9/100)</f>
        <v>0</v>
      </c>
      <c r="AJ9" s="22">
        <f>($AJ$12*T9/100)</f>
        <v>0</v>
      </c>
      <c r="AK9" s="22">
        <f>($AK$12*U9/100)</f>
        <v>0</v>
      </c>
      <c r="AL9" s="22">
        <f>($AL$12*V9/100)</f>
        <v>0</v>
      </c>
      <c r="AM9" s="22">
        <f>($AM$12*W9/100)</f>
        <v>0</v>
      </c>
      <c r="AN9" s="22">
        <f>($AN$12*X9/100)</f>
        <v>0</v>
      </c>
      <c r="AO9" s="22">
        <f>($AO$12*Y9/100)</f>
        <v>0</v>
      </c>
      <c r="AP9" s="16">
        <f t="shared" si="0"/>
        <v>0</v>
      </c>
      <c r="AQ9" s="9">
        <v>1</v>
      </c>
      <c r="AR9" s="15">
        <f t="shared" si="1"/>
        <v>-1</v>
      </c>
      <c r="AT9" t="s">
        <v>6</v>
      </c>
    </row>
    <row r="10" spans="1:46" x14ac:dyDescent="0.2">
      <c r="K10" s="2">
        <f t="shared" ref="K10:Y10" si="2">SUM(K2:K9)</f>
        <v>90</v>
      </c>
      <c r="L10" s="2">
        <f t="shared" si="2"/>
        <v>99</v>
      </c>
      <c r="M10" s="2">
        <f t="shared" si="2"/>
        <v>99</v>
      </c>
      <c r="N10" s="3">
        <f t="shared" si="2"/>
        <v>94</v>
      </c>
      <c r="O10" s="2">
        <f t="shared" si="2"/>
        <v>98</v>
      </c>
      <c r="P10" s="2">
        <f t="shared" si="2"/>
        <v>93</v>
      </c>
      <c r="Q10" s="2">
        <f t="shared" si="2"/>
        <v>100</v>
      </c>
      <c r="R10" s="2">
        <f t="shared" si="2"/>
        <v>97</v>
      </c>
      <c r="S10" s="2">
        <f t="shared" si="2"/>
        <v>96</v>
      </c>
      <c r="T10" s="2">
        <f t="shared" si="2"/>
        <v>97</v>
      </c>
      <c r="U10" s="2">
        <f t="shared" si="2"/>
        <v>98</v>
      </c>
      <c r="V10" s="2">
        <f t="shared" si="2"/>
        <v>99</v>
      </c>
      <c r="W10" s="2">
        <f t="shared" si="2"/>
        <v>99</v>
      </c>
      <c r="X10" s="2">
        <f t="shared" si="2"/>
        <v>100</v>
      </c>
      <c r="Y10" s="2">
        <f t="shared" si="2"/>
        <v>96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5">
        <f>SUM(AP2:AP9)</f>
        <v>94.028800000000004</v>
      </c>
      <c r="AQ10">
        <f>SUM(AQ2:AQ9)</f>
        <v>96</v>
      </c>
    </row>
    <row r="11" spans="1:46" ht="15.75" thickBot="1" x14ac:dyDescent="0.25">
      <c r="A11" t="s">
        <v>60</v>
      </c>
      <c r="U11" s="2"/>
      <c r="W11" s="2"/>
      <c r="X11" s="2"/>
      <c r="Y11" s="2"/>
    </row>
    <row r="12" spans="1:46" ht="15.75" thickBot="1" x14ac:dyDescent="0.25">
      <c r="A12" s="20" t="s">
        <v>61</v>
      </c>
      <c r="B12" s="20"/>
      <c r="C12" s="17"/>
      <c r="D12" s="17"/>
      <c r="E12" s="17"/>
      <c r="Z12" s="19" t="s">
        <v>56</v>
      </c>
      <c r="AA12" s="17">
        <v>25.5</v>
      </c>
      <c r="AB12" s="17">
        <v>17</v>
      </c>
      <c r="AC12" s="17"/>
      <c r="AD12" s="17">
        <v>51.06</v>
      </c>
      <c r="AE12" s="17">
        <v>6.38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/>
      <c r="AM12" s="17">
        <v>0</v>
      </c>
      <c r="AN12" s="17"/>
      <c r="AO12" s="17">
        <v>0</v>
      </c>
      <c r="AP12" s="18">
        <f>SUM(AA12:AO12)</f>
        <v>99.94</v>
      </c>
    </row>
    <row r="13" spans="1:46" x14ac:dyDescent="0.2">
      <c r="U13" s="2"/>
      <c r="W13" s="2"/>
      <c r="X13" s="2"/>
      <c r="Y13" s="2"/>
    </row>
    <row r="15" spans="1:46" x14ac:dyDescent="0.2">
      <c r="A15" s="6" t="s">
        <v>28</v>
      </c>
    </row>
    <row r="16" spans="1:46" x14ac:dyDescent="0.2">
      <c r="A16" t="s">
        <v>29</v>
      </c>
    </row>
    <row r="17" spans="1:1" x14ac:dyDescent="0.2">
      <c r="A17" t="s">
        <v>30</v>
      </c>
    </row>
    <row r="18" spans="1:1" x14ac:dyDescent="0.2">
      <c r="A18" t="s">
        <v>31</v>
      </c>
    </row>
    <row r="19" spans="1:1" x14ac:dyDescent="0.2">
      <c r="A19" t="s">
        <v>32</v>
      </c>
    </row>
    <row r="21" spans="1:1" x14ac:dyDescent="0.2">
      <c r="A21" s="6" t="s">
        <v>33</v>
      </c>
    </row>
    <row r="22" spans="1:1" x14ac:dyDescent="0.2">
      <c r="A22" t="s">
        <v>34</v>
      </c>
    </row>
    <row r="23" spans="1:1" x14ac:dyDescent="0.2">
      <c r="A23" t="s">
        <v>35</v>
      </c>
    </row>
    <row r="24" spans="1:1" x14ac:dyDescent="0.2">
      <c r="A24" t="s">
        <v>36</v>
      </c>
    </row>
    <row r="26" spans="1:1" x14ac:dyDescent="0.2">
      <c r="A26" s="6" t="s">
        <v>37</v>
      </c>
    </row>
    <row r="27" spans="1:1" x14ac:dyDescent="0.2">
      <c r="A27" t="s">
        <v>38</v>
      </c>
    </row>
    <row r="28" spans="1:1" x14ac:dyDescent="0.2">
      <c r="A28" t="s">
        <v>39</v>
      </c>
    </row>
    <row r="29" spans="1:1" x14ac:dyDescent="0.2">
      <c r="A29" t="s">
        <v>40</v>
      </c>
    </row>
    <row r="30" spans="1:1" x14ac:dyDescent="0.2">
      <c r="A30" t="s">
        <v>41</v>
      </c>
    </row>
    <row r="32" spans="1:1" x14ac:dyDescent="0.2">
      <c r="A32" s="6" t="s">
        <v>42</v>
      </c>
    </row>
    <row r="33" spans="1:1" x14ac:dyDescent="0.2">
      <c r="A33" t="s">
        <v>43</v>
      </c>
    </row>
    <row r="34" spans="1:1" x14ac:dyDescent="0.2">
      <c r="A34" t="s">
        <v>44</v>
      </c>
    </row>
    <row r="35" spans="1:1" x14ac:dyDescent="0.2">
      <c r="A35" t="s">
        <v>45</v>
      </c>
    </row>
    <row r="36" spans="1:1" x14ac:dyDescent="0.2">
      <c r="A36" t="s">
        <v>46</v>
      </c>
    </row>
  </sheetData>
  <pageMargins left="0.25" right="0.25" top="0.75" bottom="0.75" header="0.3" footer="0.3"/>
  <pageSetup scale="72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Elyea</dc:creator>
  <cp:lastModifiedBy>Chuck Elyea</cp:lastModifiedBy>
  <cp:lastPrinted>2017-06-22T19:58:04Z</cp:lastPrinted>
  <dcterms:created xsi:type="dcterms:W3CDTF">2017-06-22T18:27:05Z</dcterms:created>
  <dcterms:modified xsi:type="dcterms:W3CDTF">2017-06-23T16:47:24Z</dcterms:modified>
</cp:coreProperties>
</file>